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700"/>
  </bookViews>
  <sheets>
    <sheet name="Rekapitulace stavby" sheetId="1" r:id="rId1"/>
  </sheets>
  <definedNames>
    <definedName name="_xlnm.Print_Titles" localSheetId="0">'Rekapitulace stavby'!$92:$92</definedName>
    <definedName name="_xlnm.Print_Area" localSheetId="0">'Rekapitulace stavby'!$D$4:$AO$76,'Rekapitulace stavby'!$C$82:$AQ$130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1" l="1"/>
  <c r="W30" i="1"/>
  <c r="AG125" i="1"/>
  <c r="AG95" i="1"/>
  <c r="AN97" i="1"/>
  <c r="AN98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6" i="1"/>
  <c r="AN127" i="1"/>
  <c r="AN128" i="1"/>
  <c r="AN129" i="1"/>
  <c r="AN96" i="1"/>
  <c r="AM90" i="1"/>
  <c r="L90" i="1"/>
  <c r="AM89" i="1"/>
  <c r="L89" i="1"/>
  <c r="AM87" i="1"/>
  <c r="L87" i="1"/>
  <c r="L85" i="1"/>
  <c r="L84" i="1"/>
  <c r="AN95" i="1" l="1"/>
  <c r="AN125" i="1"/>
  <c r="AG94" i="1"/>
  <c r="AK29" i="1" l="1"/>
  <c r="W29" i="1"/>
  <c r="W33" i="1"/>
  <c r="AK26" i="1" l="1"/>
  <c r="W31" i="1"/>
  <c r="W32" i="1" l="1"/>
  <c r="AK35" i="1"/>
  <c r="AN94" i="1" l="1"/>
</calcChain>
</file>

<file path=xl/sharedStrings.xml><?xml version="1.0" encoding="utf-8"?>
<sst xmlns="http://schemas.openxmlformats.org/spreadsheetml/2006/main" count="199" uniqueCount="133">
  <si>
    <t>Export Komplet</t>
  </si>
  <si>
    <t/>
  </si>
  <si>
    <t>REKAPITULACE STAVBY</t>
  </si>
  <si>
    <t>Kód:</t>
  </si>
  <si>
    <t>12-2127-0200</t>
  </si>
  <si>
    <t>Stavba:</t>
  </si>
  <si>
    <t>DPS - Kalové hospodářství ČOV Brno - Modřice</t>
  </si>
  <si>
    <t>KSO:</t>
  </si>
  <si>
    <t>812 31</t>
  </si>
  <si>
    <t>CC-CZ:</t>
  </si>
  <si>
    <t>12511</t>
  </si>
  <si>
    <t>Místo:</t>
  </si>
  <si>
    <t>Čistírna odpadních vod Brno Modřice</t>
  </si>
  <si>
    <t>Datum:</t>
  </si>
  <si>
    <t>18. 5. 2023</t>
  </si>
  <si>
    <t>Zadavatel:</t>
  </si>
  <si>
    <t>IČ:</t>
  </si>
  <si>
    <t>46347275</t>
  </si>
  <si>
    <t>Brněnské vodárny a kanalizace, a.s.</t>
  </si>
  <si>
    <t>DIČ:</t>
  </si>
  <si>
    <t>CZ46347275</t>
  </si>
  <si>
    <t>Uchazeč:</t>
  </si>
  <si>
    <t>Vyplň údaj</t>
  </si>
  <si>
    <t>Projektant:</t>
  </si>
  <si>
    <t>26475081</t>
  </si>
  <si>
    <t>Sweco Hydroprojekt a.s.</t>
  </si>
  <si>
    <t>CZ26475081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</si>
  <si>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</si>
  <si>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</si>
  <si>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Množství stanovená ve výkaz výměr pro jednotlivé položky v SP jsou množství určená na základě:_x000D_
1) BIM modelu (součást zadávací dokumentace) – vazba mezi prvkem modelu (parametr „ROZPOCET (TE)“) a Soupisem prací (sloupec označení „Kód“). Z modelu je možné ověřit uvedené množství. Tímto postupem je zajištěna kontrolovatelnost uvedeného výkazu výměr. _x000D_
2) Projektové dokumentace – části, které nejsou součástí modelu, budou pro každý druh práce, kterou bude pravděpodobně třeba provést v rámci Smlouvy a tak jsou uvedeny tak, aby umožnily vytvořit společný podklad pro nabídky. Uchazeči se neposkytuje žádná záruka na to, že bude množství práce uvedené u jakékoli jednotlivé položky ve VV skutečně vyžadováno, ani že se požadovaná množství nebudou velikostně lišit od množství uvedených ve Výkazu._x000D_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</si>
  <si>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</si>
  <si>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</si>
  <si>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</si>
  <si>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</si>
  <si>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</si>
  <si>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</si>
  <si>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</si>
  <si>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</si>
  <si>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</si>
  <si>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</si>
  <si>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</si>
  <si>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</si>
  <si>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</si>
  <si>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</si>
  <si>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</si>
  <si>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</si>
  <si>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</si>
  <si>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</si>
  <si>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</si>
  <si>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</si>
  <si>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</si>
  <si>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</si>
  <si>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</si>
  <si>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</si>
  <si>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</si>
  <si>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</si>
  <si>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SO</t>
  </si>
  <si>
    <t>Stavební soubory</t>
  </si>
  <si>
    <t>STA</t>
  </si>
  <si>
    <t>SO 2104</t>
  </si>
  <si>
    <t>Kotelna a teplárna - ASŘ</t>
  </si>
  <si>
    <t>Soupis</t>
  </si>
  <si>
    <t>/</t>
  </si>
  <si>
    <t>SO 2300</t>
  </si>
  <si>
    <t>Spojovací potrubí - ASŘ</t>
  </si>
  <si>
    <t>SO 2405</t>
  </si>
  <si>
    <t>Biofiltr E - ASŘ</t>
  </si>
  <si>
    <t>SO 2407</t>
  </si>
  <si>
    <t>Biofiltr G - ASŘ</t>
  </si>
  <si>
    <t>SO 2408</t>
  </si>
  <si>
    <t>Biofiltr H - ASŘ</t>
  </si>
  <si>
    <t>SO 2500</t>
  </si>
  <si>
    <t>Vozovky a zpevněné plochy</t>
  </si>
  <si>
    <t>SO 2600</t>
  </si>
  <si>
    <t>Terénní a sadové úpravy</t>
  </si>
  <si>
    <t>SO 2700</t>
  </si>
  <si>
    <t>Venkovní osvětlení</t>
  </si>
  <si>
    <t>SO 2800</t>
  </si>
  <si>
    <t>Kabelové trasy</t>
  </si>
  <si>
    <t>SO 3002</t>
  </si>
  <si>
    <t>Podružná trafostanice TS 1.1</t>
  </si>
  <si>
    <t>SO 3005</t>
  </si>
  <si>
    <t>Podružná trafostanice TS 1.4</t>
  </si>
  <si>
    <t>SO 3006</t>
  </si>
  <si>
    <t>Slaboproudé rozvody</t>
  </si>
  <si>
    <t>SO 3007</t>
  </si>
  <si>
    <t>Telefonní zařízení</t>
  </si>
  <si>
    <t>SO 4000</t>
  </si>
  <si>
    <t>Strojní zahušťování přebytečného kalu - ASŘ</t>
  </si>
  <si>
    <t>SO 4200</t>
  </si>
  <si>
    <t>Čerpací stanice směsného kalu - ASŘ</t>
  </si>
  <si>
    <t>SO 4300</t>
  </si>
  <si>
    <t>Vyhnívací nádrže - ASŘ</t>
  </si>
  <si>
    <t>SO 4400</t>
  </si>
  <si>
    <t>Hořák zbytkového plynu - ASŘ</t>
  </si>
  <si>
    <t>SO 4401</t>
  </si>
  <si>
    <t>Odsíření - ASŘ</t>
  </si>
  <si>
    <t>SO 4402</t>
  </si>
  <si>
    <t>Plynojem - ASŘ</t>
  </si>
  <si>
    <t>SO 4500</t>
  </si>
  <si>
    <t>Vyrovnávací nádrže - ASŘ</t>
  </si>
  <si>
    <t>SO 4700</t>
  </si>
  <si>
    <t>Kotelna sušení kalu - ASŘ</t>
  </si>
  <si>
    <t>SO 4701</t>
  </si>
  <si>
    <t>Sušení kalu - linka A - ASŘ</t>
  </si>
  <si>
    <t>SO 4702</t>
  </si>
  <si>
    <t>Sušení kalu - linka B - ASŘ</t>
  </si>
  <si>
    <t>SO 4703</t>
  </si>
  <si>
    <t>Kontejnerové stání sušení kalu - ASŘ</t>
  </si>
  <si>
    <t>SO 4800</t>
  </si>
  <si>
    <t>Podzemní spojovací kolektory - ASŘ</t>
  </si>
  <si>
    <t>SO 4801</t>
  </si>
  <si>
    <t>Podzemní spojovací kolektory_S - ASŘ</t>
  </si>
  <si>
    <t>SO 4901</t>
  </si>
  <si>
    <t xml:space="preserve">Bourání konstrukcí </t>
  </si>
  <si>
    <t>SO 4902</t>
  </si>
  <si>
    <t>Hlubinné zakládání - ASŘ</t>
  </si>
  <si>
    <t>PS</t>
  </si>
  <si>
    <t>Provozní soubory</t>
  </si>
  <si>
    <t>PRO</t>
  </si>
  <si>
    <t>PS 01</t>
  </si>
  <si>
    <t>Strojně-technologická část</t>
  </si>
  <si>
    <t>PS 02</t>
  </si>
  <si>
    <t>Elektro-technologická část</t>
  </si>
  <si>
    <t>PS 2670</t>
  </si>
  <si>
    <t>MaR</t>
  </si>
  <si>
    <t>VRN a ON</t>
  </si>
  <si>
    <t>Vedlejší rozpočtové a ostatní náklady</t>
  </si>
  <si>
    <t>VON</t>
  </si>
  <si>
    <t>Návod na vyplnění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</si>
  <si>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</si>
  <si>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SO 2406</t>
  </si>
  <si>
    <t>Biofiltr F- ASŘ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</si>
</sst>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dd\.mm\.yyyy"/>
  </numFmts>
  <fonts count="21" x14ac:knownFonts="1">
    <font>
      <sz val="8"/>
      <name val="Arial CE"/>
      <family val="2"/>
    </font>
    <font>
      <b/>
      <sz val="14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2"/>
      <name val="Arial CE"/>
    </font>
    <font>
      <sz val="9"/>
      <name val="Arial CE"/>
    </font>
    <font>
      <sz val="11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</font>
    <font>
      <sz val="10"/>
      <color rgb="FF969696"/>
      <name val="Arial CE"/>
    </font>
    <font>
      <b/>
      <sz val="10"/>
      <color rgb="FF46464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00336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b/>
      <sz val="10"/>
      <color rgb="FF969696"/>
      <name val="Arial CE"/>
    </font>
    <font>
      <b/>
      <sz val="12"/>
      <color rgb="FF969696"/>
      <name val="Arial CE"/>
    </font>
    <font>
      <b/>
      <sz val="8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289560</xdr:colOff>
      <xdr:row>1</xdr:row>
      <xdr:rowOff>160020</xdr:rowOff>
    </xdr:to>
    <xdr:pic>
      <xdr:nvPicPr>
        <xdr:cNvPr id="1025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0853EF6-3AE2-FF66-75AC-C99590F2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1"/>
  <sheetViews>
    <sheetView showGridLines="0" tabSelected="1" topLeftCell="A83" workbookViewId="0">
      <selection activeCell="K101" sqref="K101:AF10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9" bestFit="1" customWidth="1"/>
    <col min="40" max="40" width="14.6640625" bestFit="1" customWidth="1"/>
    <col min="41" max="41" width="7.5" customWidth="1"/>
    <col min="42" max="42" width="4.1640625" customWidth="1"/>
    <col min="43" max="43" width="15.6640625" hidden="1" customWidth="1"/>
    <col min="45" max="45" width="63.6640625" customWidth="1"/>
  </cols>
  <sheetData>
    <row r="1" spans="1:45" x14ac:dyDescent="0.2">
      <c r="A1" s="1" t="s">
        <v>0</v>
      </c>
    </row>
    <row r="2" spans="1:45" ht="36.950000000000003" customHeight="1" x14ac:dyDescent="0.2"/>
    <row r="3" spans="1:45" ht="6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5" ht="24.95" customHeight="1" x14ac:dyDescent="0.2">
      <c r="B4" s="4"/>
      <c r="D4" s="5" t="s">
        <v>2</v>
      </c>
      <c r="AR4" s="4"/>
      <c r="AS4" s="54" t="s">
        <v>129</v>
      </c>
    </row>
    <row r="5" spans="1:45" ht="12" customHeight="1" x14ac:dyDescent="0.2">
      <c r="B5" s="4"/>
      <c r="D5" s="6" t="s">
        <v>3</v>
      </c>
      <c r="K5" s="83" t="s">
        <v>4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R5" s="4"/>
      <c r="AS5" s="55" t="s">
        <v>130</v>
      </c>
    </row>
    <row r="6" spans="1:45" ht="36.950000000000003" customHeight="1" x14ac:dyDescent="0.2">
      <c r="B6" s="4"/>
      <c r="D6" s="8" t="s">
        <v>5</v>
      </c>
      <c r="K6" s="85" t="s">
        <v>6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R6" s="4"/>
      <c r="AS6" s="56"/>
    </row>
    <row r="7" spans="1:45" ht="12" customHeight="1" x14ac:dyDescent="0.2">
      <c r="B7" s="4"/>
      <c r="D7" s="9" t="s">
        <v>7</v>
      </c>
      <c r="K7" s="7" t="s">
        <v>8</v>
      </c>
      <c r="AK7" s="9" t="s">
        <v>9</v>
      </c>
      <c r="AN7" s="7" t="s">
        <v>10</v>
      </c>
      <c r="AR7" s="4"/>
      <c r="AS7" s="56"/>
    </row>
    <row r="8" spans="1:45" ht="12" customHeight="1" x14ac:dyDescent="0.2">
      <c r="B8" s="4"/>
      <c r="D8" s="9" t="s">
        <v>11</v>
      </c>
      <c r="K8" s="7" t="s">
        <v>12</v>
      </c>
      <c r="AK8" s="9" t="s">
        <v>13</v>
      </c>
      <c r="AN8" s="10" t="s">
        <v>14</v>
      </c>
      <c r="AR8" s="4"/>
      <c r="AS8" s="56"/>
    </row>
    <row r="9" spans="1:45" ht="14.45" customHeight="1" x14ac:dyDescent="0.2">
      <c r="B9" s="4"/>
      <c r="AR9" s="4"/>
      <c r="AS9" s="56"/>
    </row>
    <row r="10" spans="1:45" ht="12" customHeight="1" x14ac:dyDescent="0.2">
      <c r="B10" s="4"/>
      <c r="D10" s="9" t="s">
        <v>15</v>
      </c>
      <c r="AK10" s="9" t="s">
        <v>16</v>
      </c>
      <c r="AN10" s="7" t="s">
        <v>17</v>
      </c>
      <c r="AR10" s="4"/>
      <c r="AS10" s="56"/>
    </row>
    <row r="11" spans="1:45" ht="18.399999999999999" customHeight="1" x14ac:dyDescent="0.2">
      <c r="B11" s="4"/>
      <c r="E11" s="7" t="s">
        <v>18</v>
      </c>
      <c r="AK11" s="9" t="s">
        <v>19</v>
      </c>
      <c r="AN11" s="7" t="s">
        <v>20</v>
      </c>
      <c r="AR11" s="4"/>
      <c r="AS11" s="56"/>
    </row>
    <row r="12" spans="1:45" ht="6.95" customHeight="1" x14ac:dyDescent="0.2">
      <c r="B12" s="4"/>
      <c r="AR12" s="4"/>
      <c r="AS12" s="56"/>
    </row>
    <row r="13" spans="1:45" ht="12" customHeight="1" x14ac:dyDescent="0.2">
      <c r="B13" s="4"/>
      <c r="D13" s="9" t="s">
        <v>21</v>
      </c>
      <c r="AK13" s="9" t="s">
        <v>16</v>
      </c>
      <c r="AN13" s="11" t="s">
        <v>22</v>
      </c>
      <c r="AR13" s="4"/>
      <c r="AS13" s="56"/>
    </row>
    <row r="14" spans="1:45" ht="12.75" x14ac:dyDescent="0.2">
      <c r="B14" s="4"/>
      <c r="E14" s="86" t="s">
        <v>22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9" t="s">
        <v>19</v>
      </c>
      <c r="AN14" s="11" t="s">
        <v>22</v>
      </c>
      <c r="AR14" s="4"/>
      <c r="AS14" s="56"/>
    </row>
    <row r="15" spans="1:45" ht="6.95" customHeight="1" x14ac:dyDescent="0.2">
      <c r="B15" s="4"/>
      <c r="AR15" s="4"/>
      <c r="AS15" s="56"/>
    </row>
    <row r="16" spans="1:45" ht="12" customHeight="1" x14ac:dyDescent="0.2">
      <c r="B16" s="4"/>
      <c r="D16" s="9" t="s">
        <v>23</v>
      </c>
      <c r="AK16" s="9" t="s">
        <v>16</v>
      </c>
      <c r="AN16" s="7" t="s">
        <v>24</v>
      </c>
      <c r="AR16" s="4"/>
      <c r="AS16" s="56"/>
    </row>
    <row r="17" spans="2:45" ht="18.399999999999999" customHeight="1" x14ac:dyDescent="0.2">
      <c r="B17" s="4"/>
      <c r="E17" s="7" t="s">
        <v>25</v>
      </c>
      <c r="AK17" s="9" t="s">
        <v>19</v>
      </c>
      <c r="AN17" s="7" t="s">
        <v>26</v>
      </c>
      <c r="AR17" s="4"/>
      <c r="AS17" s="56"/>
    </row>
    <row r="18" spans="2:45" ht="6.95" customHeight="1" x14ac:dyDescent="0.2">
      <c r="B18" s="4"/>
      <c r="AR18" s="4"/>
      <c r="AS18" s="56"/>
    </row>
    <row r="19" spans="2:45" ht="12" customHeight="1" x14ac:dyDescent="0.2">
      <c r="B19" s="4"/>
      <c r="D19" s="9" t="s">
        <v>27</v>
      </c>
      <c r="AK19" s="9" t="s">
        <v>16</v>
      </c>
      <c r="AN19" s="7" t="s">
        <v>24</v>
      </c>
      <c r="AR19" s="4"/>
      <c r="AS19" s="56"/>
    </row>
    <row r="20" spans="2:45" ht="18.399999999999999" customHeight="1" x14ac:dyDescent="0.2">
      <c r="B20" s="4"/>
      <c r="E20" s="7" t="s">
        <v>25</v>
      </c>
      <c r="AK20" s="9" t="s">
        <v>19</v>
      </c>
      <c r="AN20" s="7" t="s">
        <v>26</v>
      </c>
      <c r="AR20" s="4"/>
      <c r="AS20" s="56"/>
    </row>
    <row r="21" spans="2:45" ht="6.95" customHeight="1" x14ac:dyDescent="0.2">
      <c r="B21" s="4"/>
      <c r="AR21" s="4"/>
      <c r="AS21" s="56"/>
    </row>
    <row r="22" spans="2:45" ht="12" customHeight="1" x14ac:dyDescent="0.2">
      <c r="B22" s="4"/>
      <c r="D22" s="9" t="s">
        <v>28</v>
      </c>
      <c r="AR22" s="4"/>
      <c r="AS22" s="56"/>
    </row>
    <row r="23" spans="2:45" ht="156" customHeight="1" x14ac:dyDescent="0.2">
      <c r="B23" s="4"/>
      <c r="E23" s="88" t="s">
        <v>29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R23" s="4"/>
      <c r="AS23" s="56"/>
    </row>
    <row r="24" spans="2:45" ht="6.95" customHeight="1" x14ac:dyDescent="0.2">
      <c r="B24" s="4"/>
      <c r="AR24" s="4"/>
      <c r="AS24" s="56"/>
    </row>
    <row r="25" spans="2:45" ht="6.95" customHeight="1" x14ac:dyDescent="0.2">
      <c r="B25" s="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4"/>
      <c r="AS25" s="56"/>
    </row>
    <row r="26" spans="2:45" s="13" customFormat="1" ht="25.9" customHeight="1" x14ac:dyDescent="0.2">
      <c r="B26" s="14"/>
      <c r="D26" s="15" t="s">
        <v>30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89">
        <f>ROUND(AG94,2)</f>
        <v>0</v>
      </c>
      <c r="AL26" s="90"/>
      <c r="AM26" s="90"/>
      <c r="AN26" s="90"/>
      <c r="AO26" s="90"/>
      <c r="AR26" s="14"/>
      <c r="AS26" s="56"/>
    </row>
    <row r="27" spans="2:45" s="13" customFormat="1" ht="6.95" customHeight="1" x14ac:dyDescent="0.2">
      <c r="B27" s="14"/>
      <c r="AR27" s="14"/>
      <c r="AS27" s="56"/>
    </row>
    <row r="28" spans="2:45" s="13" customFormat="1" ht="12.75" x14ac:dyDescent="0.2">
      <c r="B28" s="14"/>
      <c r="L28" s="91" t="s">
        <v>31</v>
      </c>
      <c r="M28" s="91"/>
      <c r="N28" s="91"/>
      <c r="O28" s="91"/>
      <c r="P28" s="91"/>
      <c r="W28" s="91" t="s">
        <v>32</v>
      </c>
      <c r="X28" s="91"/>
      <c r="Y28" s="91"/>
      <c r="Z28" s="91"/>
      <c r="AA28" s="91"/>
      <c r="AB28" s="91"/>
      <c r="AC28" s="91"/>
      <c r="AD28" s="91"/>
      <c r="AE28" s="91"/>
      <c r="AK28" s="91" t="s">
        <v>33</v>
      </c>
      <c r="AL28" s="91"/>
      <c r="AM28" s="91"/>
      <c r="AN28" s="91"/>
      <c r="AO28" s="91"/>
      <c r="AR28" s="14"/>
      <c r="AS28" s="56"/>
    </row>
    <row r="29" spans="2:45" s="17" customFormat="1" ht="14.45" customHeight="1" x14ac:dyDescent="0.2">
      <c r="B29" s="18"/>
      <c r="D29" s="9" t="s">
        <v>34</v>
      </c>
      <c r="F29" s="9" t="s">
        <v>35</v>
      </c>
      <c r="L29" s="92">
        <v>0.21</v>
      </c>
      <c r="M29" s="63"/>
      <c r="N29" s="63"/>
      <c r="O29" s="63"/>
      <c r="P29" s="63"/>
      <c r="W29" s="62">
        <f>ROUND(AG94, 2)</f>
        <v>0</v>
      </c>
      <c r="X29" s="63"/>
      <c r="Y29" s="63"/>
      <c r="Z29" s="63"/>
      <c r="AA29" s="63"/>
      <c r="AB29" s="63"/>
      <c r="AC29" s="63"/>
      <c r="AD29" s="63"/>
      <c r="AE29" s="63"/>
      <c r="AK29" s="62">
        <f>ROUND(AG94*0.21, 2)</f>
        <v>0</v>
      </c>
      <c r="AL29" s="63"/>
      <c r="AM29" s="63"/>
      <c r="AN29" s="63"/>
      <c r="AO29" s="63"/>
      <c r="AR29" s="18"/>
      <c r="AS29" s="57"/>
    </row>
    <row r="30" spans="2:45" s="17" customFormat="1" ht="14.45" customHeight="1" x14ac:dyDescent="0.2">
      <c r="B30" s="18"/>
      <c r="F30" s="9" t="s">
        <v>36</v>
      </c>
      <c r="L30" s="92">
        <v>0.15</v>
      </c>
      <c r="M30" s="63"/>
      <c r="N30" s="63"/>
      <c r="O30" s="63"/>
      <c r="P30" s="63"/>
      <c r="W30" s="62">
        <f>ROUND(0, 2)</f>
        <v>0</v>
      </c>
      <c r="X30" s="63"/>
      <c r="Y30" s="63"/>
      <c r="Z30" s="63"/>
      <c r="AA30" s="63"/>
      <c r="AB30" s="63"/>
      <c r="AC30" s="63"/>
      <c r="AD30" s="63"/>
      <c r="AE30" s="63"/>
      <c r="AK30" s="62">
        <f>ROUND(0, 2)</f>
        <v>0</v>
      </c>
      <c r="AL30" s="63"/>
      <c r="AM30" s="63"/>
      <c r="AN30" s="63"/>
      <c r="AO30" s="63"/>
      <c r="AR30" s="18"/>
      <c r="AS30" s="57"/>
    </row>
    <row r="31" spans="2:45" s="17" customFormat="1" ht="14.45" hidden="1" customHeight="1" x14ac:dyDescent="0.2">
      <c r="B31" s="18"/>
      <c r="F31" s="9" t="s">
        <v>37</v>
      </c>
      <c r="L31" s="92">
        <v>0.21</v>
      </c>
      <c r="M31" s="63"/>
      <c r="N31" s="63"/>
      <c r="O31" s="63"/>
      <c r="P31" s="63"/>
      <c r="W31" s="62" t="e">
        <f>ROUND(#REF!, 2)</f>
        <v>#REF!</v>
      </c>
      <c r="X31" s="63"/>
      <c r="Y31" s="63"/>
      <c r="Z31" s="63"/>
      <c r="AA31" s="63"/>
      <c r="AB31" s="63"/>
      <c r="AC31" s="63"/>
      <c r="AD31" s="63"/>
      <c r="AE31" s="63"/>
      <c r="AK31" s="62">
        <v>0</v>
      </c>
      <c r="AL31" s="63"/>
      <c r="AM31" s="63"/>
      <c r="AN31" s="63"/>
      <c r="AO31" s="63"/>
      <c r="AR31" s="18"/>
      <c r="AS31" s="57"/>
    </row>
    <row r="32" spans="2:45" s="17" customFormat="1" ht="14.45" hidden="1" customHeight="1" x14ac:dyDescent="0.2">
      <c r="B32" s="18"/>
      <c r="F32" s="9" t="s">
        <v>38</v>
      </c>
      <c r="L32" s="92">
        <v>0.15</v>
      </c>
      <c r="M32" s="63"/>
      <c r="N32" s="63"/>
      <c r="O32" s="63"/>
      <c r="P32" s="63"/>
      <c r="W32" s="62" t="e">
        <f>ROUND(#REF!, 2)</f>
        <v>#REF!</v>
      </c>
      <c r="X32" s="63"/>
      <c r="Y32" s="63"/>
      <c r="Z32" s="63"/>
      <c r="AA32" s="63"/>
      <c r="AB32" s="63"/>
      <c r="AC32" s="63"/>
      <c r="AD32" s="63"/>
      <c r="AE32" s="63"/>
      <c r="AK32" s="62">
        <v>0</v>
      </c>
      <c r="AL32" s="63"/>
      <c r="AM32" s="63"/>
      <c r="AN32" s="63"/>
      <c r="AO32" s="63"/>
      <c r="AR32" s="18"/>
      <c r="AS32" s="57"/>
    </row>
    <row r="33" spans="2:45" s="17" customFormat="1" ht="14.45" hidden="1" customHeight="1" x14ac:dyDescent="0.2">
      <c r="B33" s="18"/>
      <c r="F33" s="9" t="s">
        <v>39</v>
      </c>
      <c r="L33" s="92">
        <v>0</v>
      </c>
      <c r="M33" s="63"/>
      <c r="N33" s="63"/>
      <c r="O33" s="63"/>
      <c r="P33" s="63"/>
      <c r="W33" s="62" t="e">
        <f>ROUND(#REF!, 2)</f>
        <v>#REF!</v>
      </c>
      <c r="X33" s="63"/>
      <c r="Y33" s="63"/>
      <c r="Z33" s="63"/>
      <c r="AA33" s="63"/>
      <c r="AB33" s="63"/>
      <c r="AC33" s="63"/>
      <c r="AD33" s="63"/>
      <c r="AE33" s="63"/>
      <c r="AK33" s="62">
        <v>0</v>
      </c>
      <c r="AL33" s="63"/>
      <c r="AM33" s="63"/>
      <c r="AN33" s="63"/>
      <c r="AO33" s="63"/>
      <c r="AR33" s="18"/>
      <c r="AS33" s="57"/>
    </row>
    <row r="34" spans="2:45" s="13" customFormat="1" ht="6.95" customHeight="1" x14ac:dyDescent="0.2">
      <c r="B34" s="14"/>
      <c r="AR34" s="14"/>
      <c r="AS34" s="56"/>
    </row>
    <row r="35" spans="2:45" s="13" customFormat="1" ht="25.9" customHeight="1" x14ac:dyDescent="0.2">
      <c r="B35" s="14"/>
      <c r="C35" s="19"/>
      <c r="D35" s="20" t="s">
        <v>40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 t="s">
        <v>41</v>
      </c>
      <c r="U35" s="21"/>
      <c r="V35" s="21"/>
      <c r="W35" s="21"/>
      <c r="X35" s="77" t="s">
        <v>42</v>
      </c>
      <c r="Y35" s="78"/>
      <c r="Z35" s="78"/>
      <c r="AA35" s="78"/>
      <c r="AB35" s="78"/>
      <c r="AC35" s="21"/>
      <c r="AD35" s="21"/>
      <c r="AE35" s="21"/>
      <c r="AF35" s="21"/>
      <c r="AG35" s="21"/>
      <c r="AH35" s="21"/>
      <c r="AI35" s="21"/>
      <c r="AJ35" s="21"/>
      <c r="AK35" s="79">
        <f>SUM(AK26:AK33)</f>
        <v>0</v>
      </c>
      <c r="AL35" s="78"/>
      <c r="AM35" s="78"/>
      <c r="AN35" s="78"/>
      <c r="AO35" s="80"/>
      <c r="AP35" s="19"/>
      <c r="AQ35" s="19"/>
      <c r="AR35" s="14"/>
    </row>
    <row r="36" spans="2:45" s="13" customFormat="1" ht="6.95" customHeight="1" x14ac:dyDescent="0.2">
      <c r="B36" s="14"/>
      <c r="AR36" s="14"/>
    </row>
    <row r="37" spans="2:45" s="13" customFormat="1" ht="14.45" customHeight="1" x14ac:dyDescent="0.2">
      <c r="B37" s="14"/>
      <c r="AR37" s="14"/>
    </row>
    <row r="38" spans="2:45" ht="14.45" customHeight="1" x14ac:dyDescent="0.2">
      <c r="B38" s="4"/>
      <c r="AR38" s="4"/>
    </row>
    <row r="39" spans="2:45" ht="14.45" customHeight="1" x14ac:dyDescent="0.2">
      <c r="B39" s="4"/>
      <c r="AR39" s="4"/>
    </row>
    <row r="40" spans="2:45" ht="14.45" customHeight="1" x14ac:dyDescent="0.2">
      <c r="B40" s="4"/>
      <c r="AR40" s="4"/>
    </row>
    <row r="41" spans="2:45" ht="14.45" customHeight="1" x14ac:dyDescent="0.2">
      <c r="B41" s="4"/>
      <c r="AR41" s="4"/>
    </row>
    <row r="42" spans="2:45" ht="14.45" customHeight="1" x14ac:dyDescent="0.2">
      <c r="B42" s="4"/>
      <c r="AR42" s="4"/>
    </row>
    <row r="43" spans="2:45" ht="14.45" customHeight="1" x14ac:dyDescent="0.2">
      <c r="B43" s="4"/>
      <c r="AR43" s="4"/>
    </row>
    <row r="44" spans="2:45" ht="14.45" customHeight="1" x14ac:dyDescent="0.2">
      <c r="B44" s="4"/>
      <c r="AR44" s="4"/>
    </row>
    <row r="45" spans="2:45" ht="14.45" customHeight="1" x14ac:dyDescent="0.2">
      <c r="B45" s="4"/>
      <c r="AR45" s="4"/>
    </row>
    <row r="46" spans="2:45" ht="14.45" customHeight="1" x14ac:dyDescent="0.2">
      <c r="B46" s="4"/>
      <c r="AR46" s="4"/>
    </row>
    <row r="47" spans="2:45" ht="14.45" customHeight="1" x14ac:dyDescent="0.2">
      <c r="B47" s="4"/>
      <c r="AR47" s="4"/>
    </row>
    <row r="48" spans="2:45" ht="14.45" customHeight="1" x14ac:dyDescent="0.2">
      <c r="B48" s="4"/>
      <c r="AR48" s="4"/>
    </row>
    <row r="49" spans="2:44" s="13" customFormat="1" ht="14.45" customHeight="1" x14ac:dyDescent="0.2">
      <c r="B49" s="14"/>
      <c r="D49" s="23" t="s">
        <v>43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44</v>
      </c>
      <c r="AI49" s="24"/>
      <c r="AJ49" s="24"/>
      <c r="AK49" s="24"/>
      <c r="AL49" s="24"/>
      <c r="AM49" s="24"/>
      <c r="AN49" s="24"/>
      <c r="AO49" s="24"/>
      <c r="AR49" s="14"/>
    </row>
    <row r="50" spans="2:44" x14ac:dyDescent="0.2">
      <c r="B50" s="4"/>
      <c r="AR50" s="4"/>
    </row>
    <row r="51" spans="2:44" x14ac:dyDescent="0.2">
      <c r="B51" s="4"/>
      <c r="AR51" s="4"/>
    </row>
    <row r="52" spans="2:44" x14ac:dyDescent="0.2">
      <c r="B52" s="4"/>
      <c r="AR52" s="4"/>
    </row>
    <row r="53" spans="2:44" x14ac:dyDescent="0.2">
      <c r="B53" s="4"/>
      <c r="AR53" s="4"/>
    </row>
    <row r="54" spans="2:44" x14ac:dyDescent="0.2">
      <c r="B54" s="4"/>
      <c r="AR54" s="4"/>
    </row>
    <row r="55" spans="2:44" x14ac:dyDescent="0.2">
      <c r="B55" s="4"/>
      <c r="AR55" s="4"/>
    </row>
    <row r="56" spans="2:44" x14ac:dyDescent="0.2">
      <c r="B56" s="4"/>
      <c r="AR56" s="4"/>
    </row>
    <row r="57" spans="2:44" x14ac:dyDescent="0.2">
      <c r="B57" s="4"/>
      <c r="AR57" s="4"/>
    </row>
    <row r="58" spans="2:44" x14ac:dyDescent="0.2">
      <c r="B58" s="4"/>
      <c r="AR58" s="4"/>
    </row>
    <row r="59" spans="2:44" x14ac:dyDescent="0.2">
      <c r="B59" s="4"/>
      <c r="AR59" s="4"/>
    </row>
    <row r="60" spans="2:44" s="13" customFormat="1" ht="12.75" x14ac:dyDescent="0.2">
      <c r="B60" s="14"/>
      <c r="D60" s="25" t="s">
        <v>45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5" t="s">
        <v>46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5" t="s">
        <v>45</v>
      </c>
      <c r="AI60" s="16"/>
      <c r="AJ60" s="16"/>
      <c r="AK60" s="16"/>
      <c r="AL60" s="16"/>
      <c r="AM60" s="25" t="s">
        <v>46</v>
      </c>
      <c r="AN60" s="16"/>
      <c r="AO60" s="16"/>
      <c r="AR60" s="14"/>
    </row>
    <row r="61" spans="2:44" x14ac:dyDescent="0.2">
      <c r="B61" s="4"/>
      <c r="AR61" s="4"/>
    </row>
    <row r="62" spans="2:44" x14ac:dyDescent="0.2">
      <c r="B62" s="4"/>
      <c r="AR62" s="4"/>
    </row>
    <row r="63" spans="2:44" x14ac:dyDescent="0.2">
      <c r="B63" s="4"/>
      <c r="AR63" s="4"/>
    </row>
    <row r="64" spans="2:44" s="13" customFormat="1" ht="12.75" x14ac:dyDescent="0.2">
      <c r="B64" s="14"/>
      <c r="D64" s="23" t="s">
        <v>47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3" t="s">
        <v>48</v>
      </c>
      <c r="AI64" s="24"/>
      <c r="AJ64" s="24"/>
      <c r="AK64" s="24"/>
      <c r="AL64" s="24"/>
      <c r="AM64" s="24"/>
      <c r="AN64" s="24"/>
      <c r="AO64" s="24"/>
      <c r="AR64" s="14"/>
    </row>
    <row r="65" spans="2:44" x14ac:dyDescent="0.2">
      <c r="B65" s="4"/>
      <c r="AR65" s="4"/>
    </row>
    <row r="66" spans="2:44" x14ac:dyDescent="0.2">
      <c r="B66" s="4"/>
      <c r="AR66" s="4"/>
    </row>
    <row r="67" spans="2:44" x14ac:dyDescent="0.2">
      <c r="B67" s="4"/>
      <c r="AR67" s="4"/>
    </row>
    <row r="68" spans="2:44" x14ac:dyDescent="0.2">
      <c r="B68" s="4"/>
      <c r="AR68" s="4"/>
    </row>
    <row r="69" spans="2:44" x14ac:dyDescent="0.2">
      <c r="B69" s="4"/>
      <c r="AR69" s="4"/>
    </row>
    <row r="70" spans="2:44" x14ac:dyDescent="0.2">
      <c r="B70" s="4"/>
      <c r="AR70" s="4"/>
    </row>
    <row r="71" spans="2:44" x14ac:dyDescent="0.2">
      <c r="B71" s="4"/>
      <c r="AR71" s="4"/>
    </row>
    <row r="72" spans="2:44" x14ac:dyDescent="0.2">
      <c r="B72" s="4"/>
      <c r="AR72" s="4"/>
    </row>
    <row r="73" spans="2:44" x14ac:dyDescent="0.2">
      <c r="B73" s="4"/>
      <c r="AR73" s="4"/>
    </row>
    <row r="74" spans="2:44" x14ac:dyDescent="0.2">
      <c r="B74" s="4"/>
      <c r="AR74" s="4"/>
    </row>
    <row r="75" spans="2:44" s="13" customFormat="1" ht="12.75" x14ac:dyDescent="0.2">
      <c r="B75" s="14"/>
      <c r="D75" s="25" t="s">
        <v>45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5" t="s">
        <v>46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5" t="s">
        <v>45</v>
      </c>
      <c r="AI75" s="16"/>
      <c r="AJ75" s="16"/>
      <c r="AK75" s="16"/>
      <c r="AL75" s="16"/>
      <c r="AM75" s="25" t="s">
        <v>46</v>
      </c>
      <c r="AN75" s="16"/>
      <c r="AO75" s="16"/>
      <c r="AR75" s="14"/>
    </row>
    <row r="76" spans="2:44" s="13" customFormat="1" x14ac:dyDescent="0.2">
      <c r="B76" s="14"/>
      <c r="AR76" s="14"/>
    </row>
    <row r="77" spans="2:44" s="13" customFormat="1" ht="6.95" customHeight="1" x14ac:dyDescent="0.2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14"/>
    </row>
    <row r="81" spans="2:44" s="13" customFormat="1" ht="6.95" customHeight="1" x14ac:dyDescent="0.2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14"/>
    </row>
    <row r="82" spans="2:44" s="13" customFormat="1" ht="24.95" customHeight="1" x14ac:dyDescent="0.2">
      <c r="B82" s="14"/>
      <c r="C82" s="5" t="s">
        <v>49</v>
      </c>
      <c r="AR82" s="14"/>
    </row>
    <row r="83" spans="2:44" s="13" customFormat="1" ht="6.95" customHeight="1" x14ac:dyDescent="0.2">
      <c r="B83" s="14"/>
      <c r="AR83" s="14"/>
    </row>
    <row r="84" spans="2:44" s="30" customFormat="1" ht="12" customHeight="1" x14ac:dyDescent="0.2">
      <c r="B84" s="31"/>
      <c r="C84" s="9" t="s">
        <v>3</v>
      </c>
      <c r="L84" s="30" t="str">
        <f>K5</f>
        <v>12-2127-0200</v>
      </c>
      <c r="AR84" s="31"/>
    </row>
    <row r="85" spans="2:44" s="32" customFormat="1" ht="36.950000000000003" customHeight="1" x14ac:dyDescent="0.2">
      <c r="B85" s="33"/>
      <c r="C85" s="34" t="s">
        <v>5</v>
      </c>
      <c r="L85" s="81" t="str">
        <f>K6</f>
        <v>DPS - Kalové hospodářství ČOV Brno - Modřice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R85" s="33"/>
    </row>
    <row r="86" spans="2:44" s="13" customFormat="1" ht="6.95" customHeight="1" x14ac:dyDescent="0.2">
      <c r="B86" s="14"/>
      <c r="AR86" s="14"/>
    </row>
    <row r="87" spans="2:44" s="13" customFormat="1" ht="12" customHeight="1" x14ac:dyDescent="0.2">
      <c r="B87" s="14"/>
      <c r="C87" s="9" t="s">
        <v>11</v>
      </c>
      <c r="L87" s="35" t="str">
        <f>IF(K8="","",K8)</f>
        <v>Čistírna odpadních vod Brno Modřice</v>
      </c>
      <c r="AI87" s="9" t="s">
        <v>13</v>
      </c>
      <c r="AM87" s="64" t="str">
        <f>IF(AN8= "","",AN8)</f>
        <v>18. 5. 2023</v>
      </c>
      <c r="AN87" s="64"/>
      <c r="AR87" s="14"/>
    </row>
    <row r="88" spans="2:44" s="13" customFormat="1" ht="6.95" customHeight="1" x14ac:dyDescent="0.2">
      <c r="B88" s="14"/>
      <c r="AR88" s="14"/>
    </row>
    <row r="89" spans="2:44" s="13" customFormat="1" ht="15.2" customHeight="1" x14ac:dyDescent="0.2">
      <c r="B89" s="14"/>
      <c r="C89" s="9" t="s">
        <v>15</v>
      </c>
      <c r="L89" s="30" t="str">
        <f>IF(E11= "","",E11)</f>
        <v>Brněnské vodárny a kanalizace, a.s.</v>
      </c>
      <c r="AI89" s="9" t="s">
        <v>23</v>
      </c>
      <c r="AM89" s="65" t="str">
        <f>IF(E17="","",E17)</f>
        <v>Sweco Hydroprojekt a.s.</v>
      </c>
      <c r="AN89" s="66"/>
      <c r="AO89" s="66"/>
      <c r="AP89" s="66"/>
      <c r="AR89" s="14"/>
    </row>
    <row r="90" spans="2:44" s="13" customFormat="1" ht="15.2" customHeight="1" x14ac:dyDescent="0.2">
      <c r="B90" s="14"/>
      <c r="C90" s="9" t="s">
        <v>21</v>
      </c>
      <c r="L90" s="30" t="str">
        <f>IF(E14= "Vyplň údaj","",E14)</f>
        <v/>
      </c>
      <c r="AI90" s="9" t="s">
        <v>27</v>
      </c>
      <c r="AM90" s="65" t="str">
        <f>IF(E20="","",E20)</f>
        <v>Sweco Hydroprojekt a.s.</v>
      </c>
      <c r="AN90" s="66"/>
      <c r="AO90" s="66"/>
      <c r="AP90" s="66"/>
      <c r="AR90" s="14"/>
    </row>
    <row r="91" spans="2:44" s="13" customFormat="1" ht="10.9" customHeight="1" x14ac:dyDescent="0.2">
      <c r="B91" s="14"/>
      <c r="AR91" s="14"/>
    </row>
    <row r="92" spans="2:44" s="13" customFormat="1" ht="29.25" customHeight="1" x14ac:dyDescent="0.2">
      <c r="B92" s="14"/>
      <c r="C92" s="67" t="s">
        <v>50</v>
      </c>
      <c r="D92" s="68"/>
      <c r="E92" s="68"/>
      <c r="F92" s="68"/>
      <c r="G92" s="68"/>
      <c r="H92" s="36"/>
      <c r="I92" s="69" t="s">
        <v>51</v>
      </c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70" t="s">
        <v>52</v>
      </c>
      <c r="AH92" s="68"/>
      <c r="AI92" s="68"/>
      <c r="AJ92" s="68"/>
      <c r="AK92" s="68"/>
      <c r="AL92" s="68"/>
      <c r="AM92" s="68"/>
      <c r="AN92" s="69" t="s">
        <v>53</v>
      </c>
      <c r="AO92" s="68"/>
      <c r="AP92" s="71"/>
      <c r="AQ92" s="37" t="s">
        <v>54</v>
      </c>
      <c r="AR92" s="14"/>
    </row>
    <row r="93" spans="2:44" s="13" customFormat="1" ht="10.9" customHeight="1" x14ac:dyDescent="0.2">
      <c r="B93" s="14"/>
      <c r="AR93" s="14"/>
    </row>
    <row r="94" spans="2:44" s="38" customFormat="1" ht="32.450000000000003" customHeight="1" x14ac:dyDescent="0.2">
      <c r="B94" s="39"/>
      <c r="C94" s="40" t="s">
        <v>55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72">
        <f>ROUND(AG95+AG125+AG129,2)</f>
        <v>0</v>
      </c>
      <c r="AH94" s="72"/>
      <c r="AI94" s="72"/>
      <c r="AJ94" s="72"/>
      <c r="AK94" s="72"/>
      <c r="AL94" s="72"/>
      <c r="AM94" s="72"/>
      <c r="AN94" s="73">
        <f>SUM(AN95,AN125,AN129)</f>
        <v>0</v>
      </c>
      <c r="AO94" s="73"/>
      <c r="AP94" s="73"/>
      <c r="AQ94" s="42" t="s">
        <v>1</v>
      </c>
      <c r="AR94" s="39"/>
    </row>
    <row r="95" spans="2:44" s="43" customFormat="1" ht="16.5" customHeight="1" x14ac:dyDescent="0.2">
      <c r="B95" s="44"/>
      <c r="C95" s="45"/>
      <c r="D95" s="58" t="s">
        <v>56</v>
      </c>
      <c r="E95" s="58"/>
      <c r="F95" s="58"/>
      <c r="G95" s="58"/>
      <c r="H95" s="58"/>
      <c r="I95" s="46"/>
      <c r="J95" s="58" t="s">
        <v>57</v>
      </c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74">
        <f>SUM(AG96:AM124)</f>
        <v>0</v>
      </c>
      <c r="AH95" s="75"/>
      <c r="AI95" s="75"/>
      <c r="AJ95" s="75"/>
      <c r="AK95" s="75"/>
      <c r="AL95" s="75"/>
      <c r="AM95" s="75"/>
      <c r="AN95" s="76">
        <f>SUM(AN96:AP124)</f>
        <v>0</v>
      </c>
      <c r="AO95" s="75"/>
      <c r="AP95" s="75"/>
      <c r="AQ95" s="47" t="s">
        <v>58</v>
      </c>
      <c r="AR95" s="44"/>
    </row>
    <row r="96" spans="2:44" s="30" customFormat="1" ht="23.25" customHeight="1" x14ac:dyDescent="0.2">
      <c r="B96" s="31"/>
      <c r="C96" s="48"/>
      <c r="D96" s="48"/>
      <c r="E96" s="61" t="s">
        <v>59</v>
      </c>
      <c r="F96" s="61"/>
      <c r="G96" s="61"/>
      <c r="H96" s="61"/>
      <c r="I96" s="61"/>
      <c r="J96" s="48"/>
      <c r="K96" s="61" t="s">
        <v>60</v>
      </c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59">
        <v>0</v>
      </c>
      <c r="AH96" s="60"/>
      <c r="AI96" s="60"/>
      <c r="AJ96" s="60"/>
      <c r="AK96" s="60"/>
      <c r="AL96" s="60"/>
      <c r="AM96" s="60"/>
      <c r="AN96" s="59">
        <f>AG96*1.21</f>
        <v>0</v>
      </c>
      <c r="AO96" s="60"/>
      <c r="AP96" s="60"/>
      <c r="AQ96" s="49" t="s">
        <v>61</v>
      </c>
      <c r="AR96" s="31"/>
    </row>
    <row r="97" spans="1:44" s="30" customFormat="1" ht="23.25" customHeight="1" x14ac:dyDescent="0.2">
      <c r="B97" s="31"/>
      <c r="C97" s="48"/>
      <c r="D97" s="48"/>
      <c r="E97" s="61" t="s">
        <v>63</v>
      </c>
      <c r="F97" s="61"/>
      <c r="G97" s="61"/>
      <c r="H97" s="61"/>
      <c r="I97" s="61"/>
      <c r="J97" s="48"/>
      <c r="K97" s="61" t="s">
        <v>64</v>
      </c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59">
        <v>0</v>
      </c>
      <c r="AH97" s="60"/>
      <c r="AI97" s="60"/>
      <c r="AJ97" s="60"/>
      <c r="AK97" s="60"/>
      <c r="AL97" s="60"/>
      <c r="AM97" s="60"/>
      <c r="AN97" s="59">
        <f t="shared" ref="AN97:AN129" si="0">AG97*1.21</f>
        <v>0</v>
      </c>
      <c r="AO97" s="60"/>
      <c r="AP97" s="60"/>
      <c r="AQ97" s="49" t="s">
        <v>61</v>
      </c>
      <c r="AR97" s="31"/>
    </row>
    <row r="98" spans="1:44" s="30" customFormat="1" ht="23.25" customHeight="1" x14ac:dyDescent="0.2">
      <c r="B98" s="31"/>
      <c r="C98" s="48"/>
      <c r="D98" s="48"/>
      <c r="E98" s="61" t="s">
        <v>65</v>
      </c>
      <c r="F98" s="61"/>
      <c r="G98" s="61"/>
      <c r="H98" s="61"/>
      <c r="I98" s="61"/>
      <c r="J98" s="48"/>
      <c r="K98" s="61" t="s">
        <v>66</v>
      </c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59">
        <v>0</v>
      </c>
      <c r="AH98" s="60"/>
      <c r="AI98" s="60"/>
      <c r="AJ98" s="60"/>
      <c r="AK98" s="60"/>
      <c r="AL98" s="60"/>
      <c r="AM98" s="60"/>
      <c r="AN98" s="59">
        <f t="shared" si="0"/>
        <v>0</v>
      </c>
      <c r="AO98" s="60"/>
      <c r="AP98" s="60"/>
      <c r="AQ98" s="49" t="s">
        <v>61</v>
      </c>
      <c r="AR98" s="31"/>
    </row>
    <row r="99" spans="1:44" s="53" customFormat="1" ht="23.25" customHeight="1" x14ac:dyDescent="0.2">
      <c r="B99" s="31"/>
      <c r="C99" s="52"/>
      <c r="D99" s="52"/>
      <c r="E99" s="61" t="s">
        <v>131</v>
      </c>
      <c r="F99" s="61"/>
      <c r="G99" s="61"/>
      <c r="H99" s="61"/>
      <c r="I99" s="61"/>
      <c r="J99" s="52"/>
      <c r="K99" s="61" t="s">
        <v>132</v>
      </c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51"/>
      <c r="AH99" s="52"/>
      <c r="AI99" s="52"/>
      <c r="AJ99" s="52"/>
      <c r="AK99" s="52"/>
      <c r="AL99" s="52"/>
      <c r="AM99" s="52"/>
      <c r="AN99" s="51"/>
      <c r="AO99" s="52"/>
      <c r="AP99" s="52"/>
      <c r="AQ99" s="49"/>
      <c r="AR99" s="31"/>
    </row>
    <row r="100" spans="1:44" s="30" customFormat="1" ht="23.25" customHeight="1" x14ac:dyDescent="0.2">
      <c r="B100" s="31"/>
      <c r="C100" s="48"/>
      <c r="D100" s="48"/>
      <c r="E100" s="61" t="s">
        <v>67</v>
      </c>
      <c r="F100" s="61"/>
      <c r="G100" s="61"/>
      <c r="H100" s="61"/>
      <c r="I100" s="61"/>
      <c r="J100" s="48"/>
      <c r="K100" s="61" t="s">
        <v>68</v>
      </c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59">
        <v>0</v>
      </c>
      <c r="AH100" s="60"/>
      <c r="AI100" s="60"/>
      <c r="AJ100" s="60"/>
      <c r="AK100" s="60"/>
      <c r="AL100" s="60"/>
      <c r="AM100" s="60"/>
      <c r="AN100" s="59">
        <f t="shared" si="0"/>
        <v>0</v>
      </c>
      <c r="AO100" s="60"/>
      <c r="AP100" s="60"/>
      <c r="AQ100" s="49" t="s">
        <v>61</v>
      </c>
      <c r="AR100" s="31"/>
    </row>
    <row r="101" spans="1:44" s="30" customFormat="1" ht="23.25" customHeight="1" x14ac:dyDescent="0.2">
      <c r="A101" s="50" t="s">
        <v>62</v>
      </c>
      <c r="B101" s="31"/>
      <c r="C101" s="48"/>
      <c r="D101" s="48"/>
      <c r="E101" s="61" t="s">
        <v>69</v>
      </c>
      <c r="F101" s="61"/>
      <c r="G101" s="61"/>
      <c r="H101" s="61"/>
      <c r="I101" s="61"/>
      <c r="J101" s="48"/>
      <c r="K101" s="61" t="s">
        <v>70</v>
      </c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59">
        <v>0</v>
      </c>
      <c r="AH101" s="60"/>
      <c r="AI101" s="60"/>
      <c r="AJ101" s="60"/>
      <c r="AK101" s="60"/>
      <c r="AL101" s="60"/>
      <c r="AM101" s="60"/>
      <c r="AN101" s="59">
        <f t="shared" si="0"/>
        <v>0</v>
      </c>
      <c r="AO101" s="60"/>
      <c r="AP101" s="60"/>
      <c r="AQ101" s="49" t="s">
        <v>61</v>
      </c>
      <c r="AR101" s="31"/>
    </row>
    <row r="102" spans="1:44" s="30" customFormat="1" ht="23.25" customHeight="1" x14ac:dyDescent="0.2">
      <c r="A102" s="50" t="s">
        <v>62</v>
      </c>
      <c r="B102" s="31"/>
      <c r="C102" s="48"/>
      <c r="D102" s="48"/>
      <c r="E102" s="61" t="s">
        <v>71</v>
      </c>
      <c r="F102" s="61"/>
      <c r="G102" s="61"/>
      <c r="H102" s="61"/>
      <c r="I102" s="61"/>
      <c r="J102" s="48"/>
      <c r="K102" s="61" t="s">
        <v>72</v>
      </c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59">
        <v>0</v>
      </c>
      <c r="AH102" s="60"/>
      <c r="AI102" s="60"/>
      <c r="AJ102" s="60"/>
      <c r="AK102" s="60"/>
      <c r="AL102" s="60"/>
      <c r="AM102" s="60"/>
      <c r="AN102" s="59">
        <f t="shared" si="0"/>
        <v>0</v>
      </c>
      <c r="AO102" s="60"/>
      <c r="AP102" s="60"/>
      <c r="AQ102" s="49" t="s">
        <v>61</v>
      </c>
      <c r="AR102" s="31"/>
    </row>
    <row r="103" spans="1:44" s="30" customFormat="1" ht="23.25" customHeight="1" x14ac:dyDescent="0.2">
      <c r="A103" s="50" t="s">
        <v>62</v>
      </c>
      <c r="B103" s="31"/>
      <c r="C103" s="48"/>
      <c r="D103" s="48"/>
      <c r="E103" s="61" t="s">
        <v>73</v>
      </c>
      <c r="F103" s="61"/>
      <c r="G103" s="61"/>
      <c r="H103" s="61"/>
      <c r="I103" s="61"/>
      <c r="J103" s="48"/>
      <c r="K103" s="61" t="s">
        <v>74</v>
      </c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59">
        <v>0</v>
      </c>
      <c r="AH103" s="60"/>
      <c r="AI103" s="60"/>
      <c r="AJ103" s="60"/>
      <c r="AK103" s="60"/>
      <c r="AL103" s="60"/>
      <c r="AM103" s="60"/>
      <c r="AN103" s="59">
        <f t="shared" si="0"/>
        <v>0</v>
      </c>
      <c r="AO103" s="60"/>
      <c r="AP103" s="60"/>
      <c r="AQ103" s="49" t="s">
        <v>61</v>
      </c>
      <c r="AR103" s="31"/>
    </row>
    <row r="104" spans="1:44" s="30" customFormat="1" ht="23.25" customHeight="1" x14ac:dyDescent="0.2">
      <c r="A104" s="50" t="s">
        <v>62</v>
      </c>
      <c r="B104" s="31"/>
      <c r="C104" s="48"/>
      <c r="D104" s="48"/>
      <c r="E104" s="61" t="s">
        <v>75</v>
      </c>
      <c r="F104" s="61"/>
      <c r="G104" s="61"/>
      <c r="H104" s="61"/>
      <c r="I104" s="61"/>
      <c r="J104" s="48"/>
      <c r="K104" s="61" t="s">
        <v>76</v>
      </c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59">
        <v>0</v>
      </c>
      <c r="AH104" s="60"/>
      <c r="AI104" s="60"/>
      <c r="AJ104" s="60"/>
      <c r="AK104" s="60"/>
      <c r="AL104" s="60"/>
      <c r="AM104" s="60"/>
      <c r="AN104" s="59">
        <f t="shared" si="0"/>
        <v>0</v>
      </c>
      <c r="AO104" s="60"/>
      <c r="AP104" s="60"/>
      <c r="AQ104" s="49" t="s">
        <v>61</v>
      </c>
      <c r="AR104" s="31"/>
    </row>
    <row r="105" spans="1:44" s="30" customFormat="1" ht="23.25" customHeight="1" x14ac:dyDescent="0.2">
      <c r="A105" s="50" t="s">
        <v>62</v>
      </c>
      <c r="B105" s="31"/>
      <c r="C105" s="48"/>
      <c r="D105" s="48"/>
      <c r="E105" s="61" t="s">
        <v>77</v>
      </c>
      <c r="F105" s="61"/>
      <c r="G105" s="61"/>
      <c r="H105" s="61"/>
      <c r="I105" s="61"/>
      <c r="J105" s="48"/>
      <c r="K105" s="61" t="s">
        <v>78</v>
      </c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59">
        <v>0</v>
      </c>
      <c r="AH105" s="60"/>
      <c r="AI105" s="60"/>
      <c r="AJ105" s="60"/>
      <c r="AK105" s="60"/>
      <c r="AL105" s="60"/>
      <c r="AM105" s="60"/>
      <c r="AN105" s="59">
        <f t="shared" si="0"/>
        <v>0</v>
      </c>
      <c r="AO105" s="60"/>
      <c r="AP105" s="60"/>
      <c r="AQ105" s="49" t="s">
        <v>61</v>
      </c>
      <c r="AR105" s="31"/>
    </row>
    <row r="106" spans="1:44" s="30" customFormat="1" ht="23.25" customHeight="1" x14ac:dyDescent="0.2">
      <c r="B106" s="31"/>
      <c r="C106" s="48"/>
      <c r="D106" s="48"/>
      <c r="E106" s="61" t="s">
        <v>79</v>
      </c>
      <c r="F106" s="61"/>
      <c r="G106" s="61"/>
      <c r="H106" s="61"/>
      <c r="I106" s="61"/>
      <c r="J106" s="48"/>
      <c r="K106" s="61" t="s">
        <v>80</v>
      </c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59">
        <v>0</v>
      </c>
      <c r="AH106" s="60"/>
      <c r="AI106" s="60"/>
      <c r="AJ106" s="60"/>
      <c r="AK106" s="60"/>
      <c r="AL106" s="60"/>
      <c r="AM106" s="60"/>
      <c r="AN106" s="59">
        <f t="shared" si="0"/>
        <v>0</v>
      </c>
      <c r="AO106" s="60"/>
      <c r="AP106" s="60"/>
      <c r="AQ106" s="49" t="s">
        <v>61</v>
      </c>
      <c r="AR106" s="31"/>
    </row>
    <row r="107" spans="1:44" s="30" customFormat="1" ht="23.25" customHeight="1" x14ac:dyDescent="0.2">
      <c r="B107" s="31"/>
      <c r="C107" s="48"/>
      <c r="D107" s="48"/>
      <c r="E107" s="61" t="s">
        <v>81</v>
      </c>
      <c r="F107" s="61"/>
      <c r="G107" s="61"/>
      <c r="H107" s="61"/>
      <c r="I107" s="61"/>
      <c r="J107" s="48"/>
      <c r="K107" s="61" t="s">
        <v>82</v>
      </c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59">
        <v>0</v>
      </c>
      <c r="AH107" s="60"/>
      <c r="AI107" s="60"/>
      <c r="AJ107" s="60"/>
      <c r="AK107" s="60"/>
      <c r="AL107" s="60"/>
      <c r="AM107" s="60"/>
      <c r="AN107" s="59">
        <f t="shared" si="0"/>
        <v>0</v>
      </c>
      <c r="AO107" s="60"/>
      <c r="AP107" s="60"/>
      <c r="AQ107" s="49" t="s">
        <v>61</v>
      </c>
      <c r="AR107" s="31"/>
    </row>
    <row r="108" spans="1:44" s="30" customFormat="1" ht="23.25" customHeight="1" x14ac:dyDescent="0.2">
      <c r="A108" s="50" t="s">
        <v>62</v>
      </c>
      <c r="B108" s="31"/>
      <c r="C108" s="48"/>
      <c r="D108" s="48"/>
      <c r="E108" s="61" t="s">
        <v>83</v>
      </c>
      <c r="F108" s="61"/>
      <c r="G108" s="61"/>
      <c r="H108" s="61"/>
      <c r="I108" s="61"/>
      <c r="J108" s="48"/>
      <c r="K108" s="61" t="s">
        <v>84</v>
      </c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59">
        <v>0</v>
      </c>
      <c r="AH108" s="60"/>
      <c r="AI108" s="60"/>
      <c r="AJ108" s="60"/>
      <c r="AK108" s="60"/>
      <c r="AL108" s="60"/>
      <c r="AM108" s="60"/>
      <c r="AN108" s="59">
        <f t="shared" si="0"/>
        <v>0</v>
      </c>
      <c r="AO108" s="60"/>
      <c r="AP108" s="60"/>
      <c r="AQ108" s="49" t="s">
        <v>61</v>
      </c>
      <c r="AR108" s="31"/>
    </row>
    <row r="109" spans="1:44" s="30" customFormat="1" ht="23.25" customHeight="1" x14ac:dyDescent="0.2">
      <c r="A109" s="50" t="s">
        <v>62</v>
      </c>
      <c r="B109" s="31"/>
      <c r="C109" s="48"/>
      <c r="D109" s="48"/>
      <c r="E109" s="61" t="s">
        <v>85</v>
      </c>
      <c r="F109" s="61"/>
      <c r="G109" s="61"/>
      <c r="H109" s="61"/>
      <c r="I109" s="61"/>
      <c r="J109" s="48"/>
      <c r="K109" s="61" t="s">
        <v>86</v>
      </c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59">
        <v>0</v>
      </c>
      <c r="AH109" s="60"/>
      <c r="AI109" s="60"/>
      <c r="AJ109" s="60"/>
      <c r="AK109" s="60"/>
      <c r="AL109" s="60"/>
      <c r="AM109" s="60"/>
      <c r="AN109" s="59">
        <f t="shared" si="0"/>
        <v>0</v>
      </c>
      <c r="AO109" s="60"/>
      <c r="AP109" s="60"/>
      <c r="AQ109" s="49" t="s">
        <v>61</v>
      </c>
      <c r="AR109" s="31"/>
    </row>
    <row r="110" spans="1:44" s="30" customFormat="1" ht="23.25" customHeight="1" x14ac:dyDescent="0.2">
      <c r="B110" s="31"/>
      <c r="C110" s="48"/>
      <c r="D110" s="48"/>
      <c r="E110" s="61" t="s">
        <v>87</v>
      </c>
      <c r="F110" s="61"/>
      <c r="G110" s="61"/>
      <c r="H110" s="61"/>
      <c r="I110" s="61"/>
      <c r="J110" s="48"/>
      <c r="K110" s="61" t="s">
        <v>88</v>
      </c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59">
        <v>0</v>
      </c>
      <c r="AH110" s="60"/>
      <c r="AI110" s="60"/>
      <c r="AJ110" s="60"/>
      <c r="AK110" s="60"/>
      <c r="AL110" s="60"/>
      <c r="AM110" s="60"/>
      <c r="AN110" s="59">
        <f t="shared" si="0"/>
        <v>0</v>
      </c>
      <c r="AO110" s="60"/>
      <c r="AP110" s="60"/>
      <c r="AQ110" s="49" t="s">
        <v>61</v>
      </c>
      <c r="AR110" s="31"/>
    </row>
    <row r="111" spans="1:44" s="30" customFormat="1" ht="23.25" customHeight="1" x14ac:dyDescent="0.2">
      <c r="B111" s="31"/>
      <c r="C111" s="48"/>
      <c r="D111" s="48"/>
      <c r="E111" s="61" t="s">
        <v>89</v>
      </c>
      <c r="F111" s="61"/>
      <c r="G111" s="61"/>
      <c r="H111" s="61"/>
      <c r="I111" s="61"/>
      <c r="J111" s="48"/>
      <c r="K111" s="61" t="s">
        <v>90</v>
      </c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59">
        <v>0</v>
      </c>
      <c r="AH111" s="60"/>
      <c r="AI111" s="60"/>
      <c r="AJ111" s="60"/>
      <c r="AK111" s="60"/>
      <c r="AL111" s="60"/>
      <c r="AM111" s="60"/>
      <c r="AN111" s="59">
        <f t="shared" si="0"/>
        <v>0</v>
      </c>
      <c r="AO111" s="60"/>
      <c r="AP111" s="60"/>
      <c r="AQ111" s="49" t="s">
        <v>61</v>
      </c>
      <c r="AR111" s="31"/>
    </row>
    <row r="112" spans="1:44" s="30" customFormat="1" ht="23.25" customHeight="1" x14ac:dyDescent="0.2">
      <c r="B112" s="31"/>
      <c r="C112" s="48"/>
      <c r="D112" s="48"/>
      <c r="E112" s="61" t="s">
        <v>91</v>
      </c>
      <c r="F112" s="61"/>
      <c r="G112" s="61"/>
      <c r="H112" s="61"/>
      <c r="I112" s="61"/>
      <c r="J112" s="48"/>
      <c r="K112" s="61" t="s">
        <v>92</v>
      </c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59">
        <v>0</v>
      </c>
      <c r="AH112" s="60"/>
      <c r="AI112" s="60"/>
      <c r="AJ112" s="60"/>
      <c r="AK112" s="60"/>
      <c r="AL112" s="60"/>
      <c r="AM112" s="60"/>
      <c r="AN112" s="59">
        <f t="shared" si="0"/>
        <v>0</v>
      </c>
      <c r="AO112" s="60"/>
      <c r="AP112" s="60"/>
      <c r="AQ112" s="49" t="s">
        <v>61</v>
      </c>
      <c r="AR112" s="31"/>
    </row>
    <row r="113" spans="1:44" s="30" customFormat="1" ht="23.25" customHeight="1" x14ac:dyDescent="0.2">
      <c r="A113" s="50" t="s">
        <v>62</v>
      </c>
      <c r="B113" s="31"/>
      <c r="C113" s="48"/>
      <c r="D113" s="48"/>
      <c r="E113" s="61" t="s">
        <v>93</v>
      </c>
      <c r="F113" s="61"/>
      <c r="G113" s="61"/>
      <c r="H113" s="61"/>
      <c r="I113" s="61"/>
      <c r="J113" s="48"/>
      <c r="K113" s="61" t="s">
        <v>94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59">
        <v>0</v>
      </c>
      <c r="AH113" s="60"/>
      <c r="AI113" s="60"/>
      <c r="AJ113" s="60"/>
      <c r="AK113" s="60"/>
      <c r="AL113" s="60"/>
      <c r="AM113" s="60"/>
      <c r="AN113" s="59">
        <f t="shared" si="0"/>
        <v>0</v>
      </c>
      <c r="AO113" s="60"/>
      <c r="AP113" s="60"/>
      <c r="AQ113" s="49" t="s">
        <v>61</v>
      </c>
      <c r="AR113" s="31"/>
    </row>
    <row r="114" spans="1:44" s="30" customFormat="1" ht="23.25" customHeight="1" x14ac:dyDescent="0.2">
      <c r="B114" s="31"/>
      <c r="C114" s="48"/>
      <c r="D114" s="48"/>
      <c r="E114" s="61" t="s">
        <v>95</v>
      </c>
      <c r="F114" s="61"/>
      <c r="G114" s="61"/>
      <c r="H114" s="61"/>
      <c r="I114" s="61"/>
      <c r="J114" s="48"/>
      <c r="K114" s="61" t="s">
        <v>96</v>
      </c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59">
        <v>0</v>
      </c>
      <c r="AH114" s="60"/>
      <c r="AI114" s="60"/>
      <c r="AJ114" s="60"/>
      <c r="AK114" s="60"/>
      <c r="AL114" s="60"/>
      <c r="AM114" s="60"/>
      <c r="AN114" s="59">
        <f t="shared" si="0"/>
        <v>0</v>
      </c>
      <c r="AO114" s="60"/>
      <c r="AP114" s="60"/>
      <c r="AQ114" s="49" t="s">
        <v>61</v>
      </c>
      <c r="AR114" s="31"/>
    </row>
    <row r="115" spans="1:44" s="30" customFormat="1" ht="23.25" customHeight="1" x14ac:dyDescent="0.2">
      <c r="B115" s="31"/>
      <c r="C115" s="48"/>
      <c r="D115" s="48"/>
      <c r="E115" s="61" t="s">
        <v>97</v>
      </c>
      <c r="F115" s="61"/>
      <c r="G115" s="61"/>
      <c r="H115" s="61"/>
      <c r="I115" s="61"/>
      <c r="J115" s="48"/>
      <c r="K115" s="61" t="s">
        <v>98</v>
      </c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59">
        <v>0</v>
      </c>
      <c r="AH115" s="60"/>
      <c r="AI115" s="60"/>
      <c r="AJ115" s="60"/>
      <c r="AK115" s="60"/>
      <c r="AL115" s="60"/>
      <c r="AM115" s="60"/>
      <c r="AN115" s="59">
        <f t="shared" si="0"/>
        <v>0</v>
      </c>
      <c r="AO115" s="60"/>
      <c r="AP115" s="60"/>
      <c r="AQ115" s="49" t="s">
        <v>61</v>
      </c>
      <c r="AR115" s="31"/>
    </row>
    <row r="116" spans="1:44" s="30" customFormat="1" ht="23.25" customHeight="1" x14ac:dyDescent="0.2">
      <c r="A116" s="50" t="s">
        <v>62</v>
      </c>
      <c r="B116" s="31"/>
      <c r="C116" s="48"/>
      <c r="D116" s="48"/>
      <c r="E116" s="61" t="s">
        <v>99</v>
      </c>
      <c r="F116" s="61"/>
      <c r="G116" s="61"/>
      <c r="H116" s="61"/>
      <c r="I116" s="61"/>
      <c r="J116" s="48"/>
      <c r="K116" s="61" t="s">
        <v>100</v>
      </c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59">
        <v>0</v>
      </c>
      <c r="AH116" s="60"/>
      <c r="AI116" s="60"/>
      <c r="AJ116" s="60"/>
      <c r="AK116" s="60"/>
      <c r="AL116" s="60"/>
      <c r="AM116" s="60"/>
      <c r="AN116" s="59">
        <f t="shared" si="0"/>
        <v>0</v>
      </c>
      <c r="AO116" s="60"/>
      <c r="AP116" s="60"/>
      <c r="AQ116" s="49" t="s">
        <v>61</v>
      </c>
      <c r="AR116" s="31"/>
    </row>
    <row r="117" spans="1:44" s="30" customFormat="1" ht="23.25" customHeight="1" x14ac:dyDescent="0.2">
      <c r="B117" s="31"/>
      <c r="C117" s="48"/>
      <c r="D117" s="48"/>
      <c r="E117" s="61" t="s">
        <v>101</v>
      </c>
      <c r="F117" s="61"/>
      <c r="G117" s="61"/>
      <c r="H117" s="61"/>
      <c r="I117" s="61"/>
      <c r="J117" s="48"/>
      <c r="K117" s="61" t="s">
        <v>102</v>
      </c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59">
        <v>0</v>
      </c>
      <c r="AH117" s="60"/>
      <c r="AI117" s="60"/>
      <c r="AJ117" s="60"/>
      <c r="AK117" s="60"/>
      <c r="AL117" s="60"/>
      <c r="AM117" s="60"/>
      <c r="AN117" s="59">
        <f t="shared" si="0"/>
        <v>0</v>
      </c>
      <c r="AO117" s="60"/>
      <c r="AP117" s="60"/>
      <c r="AQ117" s="49" t="s">
        <v>61</v>
      </c>
      <c r="AR117" s="31"/>
    </row>
    <row r="118" spans="1:44" s="30" customFormat="1" ht="23.25" customHeight="1" x14ac:dyDescent="0.2">
      <c r="B118" s="31"/>
      <c r="C118" s="48"/>
      <c r="D118" s="48"/>
      <c r="E118" s="61" t="s">
        <v>103</v>
      </c>
      <c r="F118" s="61"/>
      <c r="G118" s="61"/>
      <c r="H118" s="61"/>
      <c r="I118" s="61"/>
      <c r="J118" s="48"/>
      <c r="K118" s="61" t="s">
        <v>104</v>
      </c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59">
        <v>0</v>
      </c>
      <c r="AH118" s="60"/>
      <c r="AI118" s="60"/>
      <c r="AJ118" s="60"/>
      <c r="AK118" s="60"/>
      <c r="AL118" s="60"/>
      <c r="AM118" s="60"/>
      <c r="AN118" s="59">
        <f t="shared" si="0"/>
        <v>0</v>
      </c>
      <c r="AO118" s="60"/>
      <c r="AP118" s="60"/>
      <c r="AQ118" s="49" t="s">
        <v>61</v>
      </c>
      <c r="AR118" s="31"/>
    </row>
    <row r="119" spans="1:44" s="30" customFormat="1" ht="23.25" customHeight="1" x14ac:dyDescent="0.2">
      <c r="B119" s="31"/>
      <c r="C119" s="48"/>
      <c r="D119" s="48"/>
      <c r="E119" s="61" t="s">
        <v>105</v>
      </c>
      <c r="F119" s="61"/>
      <c r="G119" s="61"/>
      <c r="H119" s="61"/>
      <c r="I119" s="61"/>
      <c r="J119" s="48"/>
      <c r="K119" s="61" t="s">
        <v>106</v>
      </c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59">
        <v>0</v>
      </c>
      <c r="AH119" s="60"/>
      <c r="AI119" s="60"/>
      <c r="AJ119" s="60"/>
      <c r="AK119" s="60"/>
      <c r="AL119" s="60"/>
      <c r="AM119" s="60"/>
      <c r="AN119" s="59">
        <f t="shared" si="0"/>
        <v>0</v>
      </c>
      <c r="AO119" s="60"/>
      <c r="AP119" s="60"/>
      <c r="AQ119" s="49" t="s">
        <v>61</v>
      </c>
      <c r="AR119" s="31"/>
    </row>
    <row r="120" spans="1:44" s="30" customFormat="1" ht="23.25" customHeight="1" x14ac:dyDescent="0.2">
      <c r="B120" s="31"/>
      <c r="C120" s="48"/>
      <c r="D120" s="48"/>
      <c r="E120" s="61" t="s">
        <v>107</v>
      </c>
      <c r="F120" s="61"/>
      <c r="G120" s="61"/>
      <c r="H120" s="61"/>
      <c r="I120" s="61"/>
      <c r="J120" s="48"/>
      <c r="K120" s="61" t="s">
        <v>108</v>
      </c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59">
        <v>0</v>
      </c>
      <c r="AH120" s="60"/>
      <c r="AI120" s="60"/>
      <c r="AJ120" s="60"/>
      <c r="AK120" s="60"/>
      <c r="AL120" s="60"/>
      <c r="AM120" s="60"/>
      <c r="AN120" s="59">
        <f t="shared" si="0"/>
        <v>0</v>
      </c>
      <c r="AO120" s="60"/>
      <c r="AP120" s="60"/>
      <c r="AQ120" s="49" t="s">
        <v>61</v>
      </c>
      <c r="AR120" s="31"/>
    </row>
    <row r="121" spans="1:44" s="30" customFormat="1" ht="23.25" customHeight="1" x14ac:dyDescent="0.2">
      <c r="B121" s="31"/>
      <c r="C121" s="48"/>
      <c r="D121" s="48"/>
      <c r="E121" s="61" t="s">
        <v>109</v>
      </c>
      <c r="F121" s="61"/>
      <c r="G121" s="61"/>
      <c r="H121" s="61"/>
      <c r="I121" s="61"/>
      <c r="J121" s="48"/>
      <c r="K121" s="61" t="s">
        <v>110</v>
      </c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59">
        <v>0</v>
      </c>
      <c r="AH121" s="60"/>
      <c r="AI121" s="60"/>
      <c r="AJ121" s="60"/>
      <c r="AK121" s="60"/>
      <c r="AL121" s="60"/>
      <c r="AM121" s="60"/>
      <c r="AN121" s="59">
        <f t="shared" si="0"/>
        <v>0</v>
      </c>
      <c r="AO121" s="60"/>
      <c r="AP121" s="60"/>
      <c r="AQ121" s="49" t="s">
        <v>61</v>
      </c>
      <c r="AR121" s="31"/>
    </row>
    <row r="122" spans="1:44" s="30" customFormat="1" ht="23.25" customHeight="1" x14ac:dyDescent="0.2">
      <c r="B122" s="31"/>
      <c r="C122" s="48"/>
      <c r="D122" s="48"/>
      <c r="E122" s="61" t="s">
        <v>111</v>
      </c>
      <c r="F122" s="61"/>
      <c r="G122" s="61"/>
      <c r="H122" s="61"/>
      <c r="I122" s="61"/>
      <c r="J122" s="48"/>
      <c r="K122" s="61" t="s">
        <v>112</v>
      </c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59">
        <v>0</v>
      </c>
      <c r="AH122" s="60"/>
      <c r="AI122" s="60"/>
      <c r="AJ122" s="60"/>
      <c r="AK122" s="60"/>
      <c r="AL122" s="60"/>
      <c r="AM122" s="60"/>
      <c r="AN122" s="59">
        <f t="shared" si="0"/>
        <v>0</v>
      </c>
      <c r="AO122" s="60"/>
      <c r="AP122" s="60"/>
      <c r="AQ122" s="49" t="s">
        <v>61</v>
      </c>
      <c r="AR122" s="31"/>
    </row>
    <row r="123" spans="1:44" s="30" customFormat="1" ht="23.25" customHeight="1" x14ac:dyDescent="0.2">
      <c r="A123" s="50" t="s">
        <v>62</v>
      </c>
      <c r="B123" s="31"/>
      <c r="C123" s="48"/>
      <c r="D123" s="48"/>
      <c r="E123" s="61" t="s">
        <v>113</v>
      </c>
      <c r="F123" s="61"/>
      <c r="G123" s="61"/>
      <c r="H123" s="61"/>
      <c r="I123" s="61"/>
      <c r="J123" s="48"/>
      <c r="K123" s="61" t="s">
        <v>114</v>
      </c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59">
        <v>0</v>
      </c>
      <c r="AH123" s="60"/>
      <c r="AI123" s="60"/>
      <c r="AJ123" s="60"/>
      <c r="AK123" s="60"/>
      <c r="AL123" s="60"/>
      <c r="AM123" s="60"/>
      <c r="AN123" s="59">
        <f t="shared" si="0"/>
        <v>0</v>
      </c>
      <c r="AO123" s="60"/>
      <c r="AP123" s="60"/>
      <c r="AQ123" s="49" t="s">
        <v>61</v>
      </c>
      <c r="AR123" s="31"/>
    </row>
    <row r="124" spans="1:44" s="30" customFormat="1" ht="23.25" customHeight="1" x14ac:dyDescent="0.2">
      <c r="A124" s="50" t="s">
        <v>62</v>
      </c>
      <c r="B124" s="31"/>
      <c r="C124" s="48"/>
      <c r="D124" s="48"/>
      <c r="E124" s="61" t="s">
        <v>115</v>
      </c>
      <c r="F124" s="61"/>
      <c r="G124" s="61"/>
      <c r="H124" s="61"/>
      <c r="I124" s="61"/>
      <c r="J124" s="48"/>
      <c r="K124" s="61" t="s">
        <v>116</v>
      </c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59">
        <v>0</v>
      </c>
      <c r="AH124" s="60"/>
      <c r="AI124" s="60"/>
      <c r="AJ124" s="60"/>
      <c r="AK124" s="60"/>
      <c r="AL124" s="60"/>
      <c r="AM124" s="60"/>
      <c r="AN124" s="59">
        <f t="shared" si="0"/>
        <v>0</v>
      </c>
      <c r="AO124" s="60"/>
      <c r="AP124" s="60"/>
      <c r="AQ124" s="49" t="s">
        <v>61</v>
      </c>
      <c r="AR124" s="31"/>
    </row>
    <row r="125" spans="1:44" s="43" customFormat="1" ht="16.5" customHeight="1" x14ac:dyDescent="0.2">
      <c r="B125" s="44"/>
      <c r="C125" s="45"/>
      <c r="D125" s="58" t="s">
        <v>117</v>
      </c>
      <c r="E125" s="58"/>
      <c r="F125" s="58"/>
      <c r="G125" s="58"/>
      <c r="H125" s="58"/>
      <c r="I125" s="46"/>
      <c r="J125" s="58" t="s">
        <v>118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9">
        <f>SUM(AG126:AM128)</f>
        <v>0</v>
      </c>
      <c r="AH125" s="60"/>
      <c r="AI125" s="60"/>
      <c r="AJ125" s="60"/>
      <c r="AK125" s="60"/>
      <c r="AL125" s="60"/>
      <c r="AM125" s="60"/>
      <c r="AN125" s="59">
        <f>SUM(AN126:AP128)</f>
        <v>0</v>
      </c>
      <c r="AO125" s="60"/>
      <c r="AP125" s="60"/>
      <c r="AQ125" s="47" t="s">
        <v>119</v>
      </c>
      <c r="AR125" s="31"/>
    </row>
    <row r="126" spans="1:44" s="30" customFormat="1" ht="16.5" customHeight="1" x14ac:dyDescent="0.2">
      <c r="B126" s="31"/>
      <c r="C126" s="48"/>
      <c r="D126" s="48"/>
      <c r="E126" s="61" t="s">
        <v>120</v>
      </c>
      <c r="F126" s="61"/>
      <c r="G126" s="61"/>
      <c r="H126" s="61"/>
      <c r="I126" s="61"/>
      <c r="J126" s="48"/>
      <c r="K126" s="61" t="s">
        <v>121</v>
      </c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59">
        <v>0</v>
      </c>
      <c r="AH126" s="60"/>
      <c r="AI126" s="60"/>
      <c r="AJ126" s="60"/>
      <c r="AK126" s="60"/>
      <c r="AL126" s="60"/>
      <c r="AM126" s="60"/>
      <c r="AN126" s="59">
        <f t="shared" si="0"/>
        <v>0</v>
      </c>
      <c r="AO126" s="60"/>
      <c r="AP126" s="60"/>
      <c r="AQ126" s="49" t="s">
        <v>61</v>
      </c>
      <c r="AR126" s="31"/>
    </row>
    <row r="127" spans="1:44" s="30" customFormat="1" ht="16.5" customHeight="1" x14ac:dyDescent="0.2">
      <c r="B127" s="31"/>
      <c r="C127" s="48"/>
      <c r="D127" s="48"/>
      <c r="E127" s="61" t="s">
        <v>122</v>
      </c>
      <c r="F127" s="61"/>
      <c r="G127" s="61"/>
      <c r="H127" s="61"/>
      <c r="I127" s="61"/>
      <c r="J127" s="48"/>
      <c r="K127" s="61" t="s">
        <v>123</v>
      </c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59">
        <v>0</v>
      </c>
      <c r="AH127" s="60"/>
      <c r="AI127" s="60"/>
      <c r="AJ127" s="60"/>
      <c r="AK127" s="60"/>
      <c r="AL127" s="60"/>
      <c r="AM127" s="60"/>
      <c r="AN127" s="59">
        <f t="shared" si="0"/>
        <v>0</v>
      </c>
      <c r="AO127" s="60"/>
      <c r="AP127" s="60"/>
      <c r="AQ127" s="49" t="s">
        <v>61</v>
      </c>
      <c r="AR127" s="31"/>
    </row>
    <row r="128" spans="1:44" s="30" customFormat="1" ht="16.5" customHeight="1" x14ac:dyDescent="0.2">
      <c r="B128" s="31"/>
      <c r="C128" s="48"/>
      <c r="D128" s="48"/>
      <c r="E128" s="61" t="s">
        <v>124</v>
      </c>
      <c r="F128" s="61"/>
      <c r="G128" s="61"/>
      <c r="H128" s="61"/>
      <c r="I128" s="61"/>
      <c r="J128" s="48"/>
      <c r="K128" s="61" t="s">
        <v>125</v>
      </c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59">
        <v>0</v>
      </c>
      <c r="AH128" s="60"/>
      <c r="AI128" s="60"/>
      <c r="AJ128" s="60"/>
      <c r="AK128" s="60"/>
      <c r="AL128" s="60"/>
      <c r="AM128" s="60"/>
      <c r="AN128" s="59">
        <f t="shared" si="0"/>
        <v>0</v>
      </c>
      <c r="AO128" s="60"/>
      <c r="AP128" s="60"/>
      <c r="AQ128" s="49" t="s">
        <v>61</v>
      </c>
      <c r="AR128" s="31"/>
    </row>
    <row r="129" spans="1:44" s="43" customFormat="1" ht="24.75" customHeight="1" x14ac:dyDescent="0.2">
      <c r="A129" s="50" t="s">
        <v>62</v>
      </c>
      <c r="B129" s="44"/>
      <c r="C129" s="45"/>
      <c r="D129" s="58" t="s">
        <v>126</v>
      </c>
      <c r="E129" s="58"/>
      <c r="F129" s="58"/>
      <c r="G129" s="58"/>
      <c r="H129" s="58"/>
      <c r="I129" s="46"/>
      <c r="J129" s="58" t="s">
        <v>127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9">
        <v>0</v>
      </c>
      <c r="AH129" s="60"/>
      <c r="AI129" s="60"/>
      <c r="AJ129" s="60"/>
      <c r="AK129" s="60"/>
      <c r="AL129" s="60"/>
      <c r="AM129" s="60"/>
      <c r="AN129" s="59">
        <f t="shared" si="0"/>
        <v>0</v>
      </c>
      <c r="AO129" s="60"/>
      <c r="AP129" s="60"/>
      <c r="AQ129" s="47" t="s">
        <v>128</v>
      </c>
      <c r="AR129" s="31"/>
    </row>
    <row r="130" spans="1:44" s="13" customFormat="1" ht="30" customHeight="1" x14ac:dyDescent="0.2">
      <c r="B130" s="14"/>
      <c r="AR130" s="31"/>
    </row>
    <row r="131" spans="1:44" s="13" customFormat="1" ht="6.95" customHeight="1" x14ac:dyDescent="0.2"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31"/>
    </row>
  </sheetData>
  <sheetProtection formatColumns="0" formatRows="0"/>
  <mergeCells count="174"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K5:AJ5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W33:AE33"/>
    <mergeCell ref="AK33:AO33"/>
    <mergeCell ref="E96:I96"/>
    <mergeCell ref="K96:AF96"/>
    <mergeCell ref="AG96:AM96"/>
    <mergeCell ref="AN96:AP96"/>
    <mergeCell ref="AM87:AN87"/>
    <mergeCell ref="AM89:AP89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X35:AB35"/>
    <mergeCell ref="AK35:AO35"/>
    <mergeCell ref="L85:AJ85"/>
    <mergeCell ref="L33:P33"/>
    <mergeCell ref="E100:I100"/>
    <mergeCell ref="K100:AF100"/>
    <mergeCell ref="AG100:AM100"/>
    <mergeCell ref="AN100:AP100"/>
    <mergeCell ref="E98:I98"/>
    <mergeCell ref="K98:AF98"/>
    <mergeCell ref="AG98:AM98"/>
    <mergeCell ref="AN98:AP98"/>
    <mergeCell ref="E97:I97"/>
    <mergeCell ref="K97:AF97"/>
    <mergeCell ref="AG97:AM97"/>
    <mergeCell ref="AN97:AP97"/>
    <mergeCell ref="E99:I99"/>
    <mergeCell ref="K99:AF99"/>
    <mergeCell ref="AG102:AM102"/>
    <mergeCell ref="AN102:AP102"/>
    <mergeCell ref="E101:I101"/>
    <mergeCell ref="K101:AF101"/>
    <mergeCell ref="AG101:AM101"/>
    <mergeCell ref="AN101:AP101"/>
    <mergeCell ref="E102:I102"/>
    <mergeCell ref="K102:AF102"/>
    <mergeCell ref="E103:I103"/>
    <mergeCell ref="K103:AF103"/>
    <mergeCell ref="AG103:AM103"/>
    <mergeCell ref="AN103:AP103"/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06:I106"/>
    <mergeCell ref="K106:AF106"/>
    <mergeCell ref="AG106:AM106"/>
    <mergeCell ref="AN106:AP106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E107:I107"/>
    <mergeCell ref="K107:AF107"/>
    <mergeCell ref="AG107:AM107"/>
    <mergeCell ref="AN107:AP107"/>
    <mergeCell ref="E112:I112"/>
    <mergeCell ref="K112:AF112"/>
    <mergeCell ref="AG112:AM112"/>
    <mergeCell ref="AN112:AP112"/>
    <mergeCell ref="E111:I111"/>
    <mergeCell ref="K111:AF111"/>
    <mergeCell ref="AG111:AM111"/>
    <mergeCell ref="AN111:AP111"/>
    <mergeCell ref="E110:I110"/>
    <mergeCell ref="K110:AF110"/>
    <mergeCell ref="AG110:AM110"/>
    <mergeCell ref="AN110:AP110"/>
    <mergeCell ref="E115:I115"/>
    <mergeCell ref="K115:AF115"/>
    <mergeCell ref="AG115:AM115"/>
    <mergeCell ref="AN115:AP115"/>
    <mergeCell ref="E113:I113"/>
    <mergeCell ref="K113:AF113"/>
    <mergeCell ref="AG113:AM113"/>
    <mergeCell ref="AN113:AP113"/>
    <mergeCell ref="E114:I114"/>
    <mergeCell ref="K114:AF114"/>
    <mergeCell ref="AG114:AM114"/>
    <mergeCell ref="AN114:AP114"/>
    <mergeCell ref="E118:I118"/>
    <mergeCell ref="K118:AF118"/>
    <mergeCell ref="AG118:AM118"/>
    <mergeCell ref="AN118:AP118"/>
    <mergeCell ref="E116:I116"/>
    <mergeCell ref="K116:AF116"/>
    <mergeCell ref="AG116:AM116"/>
    <mergeCell ref="AN116:AP116"/>
    <mergeCell ref="E117:I117"/>
    <mergeCell ref="K117:AF117"/>
    <mergeCell ref="AG117:AM117"/>
    <mergeCell ref="AN117:AP117"/>
    <mergeCell ref="E121:I121"/>
    <mergeCell ref="K121:AF121"/>
    <mergeCell ref="AG121:AM121"/>
    <mergeCell ref="AN121:AP121"/>
    <mergeCell ref="E120:I120"/>
    <mergeCell ref="K120:AF120"/>
    <mergeCell ref="AG120:AM120"/>
    <mergeCell ref="AN120:AP120"/>
    <mergeCell ref="E119:I119"/>
    <mergeCell ref="K119:AF119"/>
    <mergeCell ref="AG119:AM119"/>
    <mergeCell ref="AN119:AP119"/>
    <mergeCell ref="AN126:AP126"/>
    <mergeCell ref="E122:I122"/>
    <mergeCell ref="K122:AF122"/>
    <mergeCell ref="AG122:AM122"/>
    <mergeCell ref="AN122:AP122"/>
    <mergeCell ref="E123:I123"/>
    <mergeCell ref="K123:AF123"/>
    <mergeCell ref="AG123:AM123"/>
    <mergeCell ref="AN123:AP123"/>
    <mergeCell ref="AS5:AS34"/>
    <mergeCell ref="D129:H129"/>
    <mergeCell ref="J129:AF129"/>
    <mergeCell ref="AG129:AM129"/>
    <mergeCell ref="AN129:AP129"/>
    <mergeCell ref="AG128:AM128"/>
    <mergeCell ref="AN128:AP128"/>
    <mergeCell ref="E128:I128"/>
    <mergeCell ref="K128:AF128"/>
    <mergeCell ref="E127:I127"/>
    <mergeCell ref="K127:AF127"/>
    <mergeCell ref="AG127:AM127"/>
    <mergeCell ref="AN127:AP127"/>
    <mergeCell ref="E124:I124"/>
    <mergeCell ref="K124:AF124"/>
    <mergeCell ref="AG124:AM124"/>
    <mergeCell ref="AN124:AP124"/>
    <mergeCell ref="D125:H125"/>
    <mergeCell ref="J125:AF125"/>
    <mergeCell ref="AG125:AM125"/>
    <mergeCell ref="AN125:AP125"/>
    <mergeCell ref="E126:I126"/>
    <mergeCell ref="K126:AF126"/>
    <mergeCell ref="AG126:AM126"/>
  </mergeCells>
  <hyperlinks>
    <hyperlink ref="A101" location="'SO 2408 - Biofiltr H - ASŘ'!C2" display="/"/>
    <hyperlink ref="A102" location="'SO 2500 - Vozovky a zpevn...'!C2" display="/"/>
    <hyperlink ref="A103" location="'SO 2600 - Terénní a sadov...'!C2" display="/"/>
    <hyperlink ref="A104" location="'SO 2700 - Venkovní osvětlení'!C2" display="/"/>
    <hyperlink ref="A105" location="'SO 2800 - Kabelové trasy'!C2" display="/"/>
    <hyperlink ref="A108" location="'SO 3006 - Slaboproudé roz...'!C2" display="/"/>
    <hyperlink ref="A109" location="'SO 3007 - Telefonní zařízení'!C2" display="/"/>
    <hyperlink ref="A113" location="'SO 4400 - Hořák zbytkovéh...'!C2" display="/"/>
    <hyperlink ref="A116" location="'SO 4500 - Vyrovnávací nád...'!C2" display="/"/>
    <hyperlink ref="A123" location="'SO 4901 - Bourání konstru...'!C2" display="/"/>
    <hyperlink ref="A124" location="'SO 4902 - Hlubinné zaklád...'!C2" display="/"/>
    <hyperlink ref="A129" location="'VRN a ON - Vedlejší rozpo...'!C2" display="/"/>
  </hyperlink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CD74A902729D4C9B8888271949BAA9" ma:contentTypeVersion="19" ma:contentTypeDescription="Vytvoří nový dokument" ma:contentTypeScope="" ma:versionID="0c4472246bf9d915fcb772c1f76fdb84">
  <xsd:schema xmlns:xsd="http://www.w3.org/2001/XMLSchema" xmlns:xs="http://www.w3.org/2001/XMLSchema" xmlns:p="http://schemas.microsoft.com/office/2006/metadata/properties" xmlns:ns2="fc3dc6dc-1d59-4c8c-8d3c-24f06266975d" xmlns:ns3="2d833277-0b38-4b3a-8158-1894cb92cedb" targetNamespace="http://schemas.microsoft.com/office/2006/metadata/properties" ma:root="true" ma:fieldsID="5603d8cabafe456c298e8cf13a53b195" ns2:_="" ns3:_="">
    <xsd:import namespace="fc3dc6dc-1d59-4c8c-8d3c-24f06266975d"/>
    <xsd:import namespace="2d833277-0b38-4b3a-8158-1894cb92ce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dkaz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dc6dc-1d59-4c8c-8d3c-24f062669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Odkaz" ma:index="16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33277-0b38-4b3a-8158-1894cb92ce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9bf8dfb-a81e-4293-a8ce-79483852c45c}" ma:internalName="TaxCatchAll" ma:showField="CatchAllData" ma:web="2d833277-0b38-4b3a-8158-1894cb92ce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EF1AD-09B4-4DD8-A5DF-7723E93370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9BEF6-7B29-4D98-9000-3C20D4BD8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dc6dc-1d59-4c8c-8d3c-24f06266975d"/>
    <ds:schemaRef ds:uri="2d833277-0b38-4b3a-8158-1894cb92ce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2023-09-13T12:03:57Z</dcterms:created>
  <dcterms:modified xsi:type="dcterms:W3CDTF">2023-09-18T09:33:54Z</dcterms:modified>
</cp:coreProperties>
</file>